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375" yWindow="-30" windowWidth="17895" windowHeight="9915"/>
  </bookViews>
  <sheets>
    <sheet name="2025" sheetId="1" r:id="rId1"/>
  </sheets>
  <definedNames>
    <definedName name="_xlnm.Print_Titles" localSheetId="0">'2025'!$15:$15</definedName>
  </definedNames>
  <calcPr calcId="145621"/>
</workbook>
</file>

<file path=xl/calcChain.xml><?xml version="1.0" encoding="utf-8"?>
<calcChain xmlns="http://schemas.openxmlformats.org/spreadsheetml/2006/main">
  <c r="G65" i="1" l="1"/>
  <c r="F65" i="1"/>
  <c r="G51" i="1"/>
  <c r="H51" i="1"/>
  <c r="F51" i="1"/>
  <c r="G42" i="1" l="1"/>
  <c r="H42" i="1"/>
  <c r="F42" i="1"/>
  <c r="H65" i="1" l="1"/>
  <c r="G66" i="1" l="1"/>
  <c r="H66" i="1"/>
  <c r="F66" i="1"/>
  <c r="G61" i="1" l="1"/>
  <c r="H61" i="1"/>
  <c r="F61" i="1"/>
  <c r="G49" i="1" l="1"/>
  <c r="H49" i="1"/>
  <c r="F49" i="1"/>
  <c r="G47" i="1"/>
  <c r="H47" i="1"/>
  <c r="F47" i="1"/>
  <c r="G18" i="1"/>
  <c r="H18" i="1"/>
  <c r="F18" i="1" l="1"/>
  <c r="G70" i="1" l="1"/>
  <c r="H70" i="1"/>
  <c r="F70" i="1"/>
  <c r="G44" i="1"/>
  <c r="G41" i="1" s="1"/>
  <c r="H44" i="1"/>
  <c r="H41" i="1" s="1"/>
  <c r="F44" i="1"/>
  <c r="F41" i="1" s="1"/>
  <c r="G55" i="1" l="1"/>
  <c r="H55" i="1"/>
  <c r="F55" i="1"/>
  <c r="F30" i="1"/>
  <c r="G30" i="1"/>
  <c r="G17" i="1" l="1"/>
  <c r="H17" i="1"/>
  <c r="G24" i="1"/>
  <c r="G23" i="1" s="1"/>
  <c r="H24" i="1"/>
  <c r="H23" i="1" s="1"/>
  <c r="G29" i="1"/>
  <c r="H30" i="1"/>
  <c r="H29" i="1" s="1"/>
  <c r="G33" i="1"/>
  <c r="H33" i="1"/>
  <c r="G35" i="1"/>
  <c r="H35" i="1"/>
  <c r="G39" i="1"/>
  <c r="G38" i="1" s="1"/>
  <c r="H39" i="1"/>
  <c r="H38" i="1" s="1"/>
  <c r="G59" i="1"/>
  <c r="H59" i="1"/>
  <c r="G63" i="1"/>
  <c r="H63" i="1"/>
  <c r="H58" i="1" l="1"/>
  <c r="H57" i="1" s="1"/>
  <c r="G58" i="1"/>
  <c r="G57" i="1" s="1"/>
  <c r="H32" i="1"/>
  <c r="G32" i="1"/>
  <c r="G16" i="1" l="1"/>
  <c r="G72" i="1" s="1"/>
  <c r="H16" i="1"/>
  <c r="H72" i="1" s="1"/>
  <c r="F39" i="1"/>
  <c r="F38" i="1" s="1"/>
  <c r="F35" i="1"/>
  <c r="F33" i="1"/>
  <c r="F29" i="1"/>
  <c r="F24" i="1"/>
  <c r="F23" i="1" s="1"/>
  <c r="F17" i="1"/>
  <c r="F32" i="1" l="1"/>
  <c r="F16" i="1" l="1"/>
  <c r="F63" i="1"/>
  <c r="F59" i="1"/>
  <c r="F58" i="1" l="1"/>
  <c r="F57" i="1" s="1"/>
  <c r="F72" i="1" l="1"/>
</calcChain>
</file>

<file path=xl/sharedStrings.xml><?xml version="1.0" encoding="utf-8"?>
<sst xmlns="http://schemas.openxmlformats.org/spreadsheetml/2006/main" count="174" uniqueCount="136">
  <si>
    <t>Наименование главного администратора</t>
  </si>
  <si>
    <t>1</t>
  </si>
  <si>
    <t>2</t>
  </si>
  <si>
    <t>3</t>
  </si>
  <si>
    <t>4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</si>
  <si>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</si>
  <si>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</si>
  <si>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Сумма</t>
  </si>
  <si>
    <t xml:space="preserve">1 00 00 00 0 00 0 000 000 </t>
  </si>
  <si>
    <t>НАЛОГОВЫЕ И НЕНАЛОГОВЫЕ ДОХОДЫ</t>
  </si>
  <si>
    <t xml:space="preserve">1 01 00 00 0 00 0 000 000 </t>
  </si>
  <si>
    <t>НАЛОГИ НА ПРИБЫЛЬ, ДОХОДЫ</t>
  </si>
  <si>
    <t xml:space="preserve">1 01 02 00 0 01 0 000 110 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</si>
  <si>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</si>
  <si>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</si>
  <si>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1 03 00 00 0 00 0 000 000 </t>
  </si>
  <si>
    <t>НАЛОГИ НА ТОВАРЫ (РАБОТЫ, УСЛУГИ), РЕАЛИЗУЕМЫЕ НА ТЕРРИТОРИИ РОССИЙСКОЙ ФЕДЕРАЦИИ</t>
  </si>
  <si>
    <t xml:space="preserve">1 03 02 00 0 01 0 000 110 </t>
  </si>
  <si>
    <t>Акцизы по подакцизным товарам (продукции), производимым на территории Российской Федерации</t>
  </si>
  <si>
    <t xml:space="preserve">1 03 02 23 1 01 0 000 110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</si>
  <si>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</si>
  <si>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1 03 02 24 1 01 0 000 110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</si>
  <si>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</si>
  <si>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1 03 02 25 1 01 0 000 110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</si>
  <si>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</si>
  <si>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1 03 02 26 1 01 0 000 110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</si>
  <si>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</si>
  <si>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1 05 00 00 0 00 0 000 000 </t>
  </si>
  <si>
    <t>НАЛОГИ НА СОВОКУПНЫЙ ДОХОД</t>
  </si>
  <si>
    <t xml:space="preserve">1 05 03 00 0 01 0 000 110 </t>
  </si>
  <si>
    <t>Единый сельскохозяйственный налог</t>
  </si>
  <si>
    <t xml:space="preserve">1 05 03 01 0 01 1 000 110 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</si>
  <si>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</si>
  <si>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1 06 00 00 0 00 0 000 000 </t>
  </si>
  <si>
    <t>НАЛОГИ НА ИМУЩЕСТВО</t>
  </si>
  <si>
    <t xml:space="preserve">1 06 01 00 0 00 0 000 110 </t>
  </si>
  <si>
    <t>Налог на имущество физических лиц</t>
  </si>
  <si>
    <t xml:space="preserve">1 06 01 03 0 10 1 000 110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</si>
  <si>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</si>
  <si>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1 06 06 00 0 00 0 000 110 </t>
  </si>
  <si>
    <t>Земельный налог</t>
  </si>
  <si>
    <t xml:space="preserve">1 06 06 03 3 10 0 000 110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</si>
  <si>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</si>
  <si>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1 06 06 04 3 10 0 000 110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</si>
  <si>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</si>
  <si>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1 08 00 00 0 00 0 000 000 </t>
  </si>
  <si>
    <t>ГОСУДАРСТВЕННАЯ ПОШЛИНА</t>
  </si>
  <si>
    <t xml:space="preserve">1 08 04 00 0 01 0 000 110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</si>
  <si>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</si>
  <si>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1 08 04 02 0 01 0 000 110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</si>
  <si>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</si>
  <si>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1 11 00 00 0 00 0 000 000 </t>
  </si>
  <si>
    <t>ДОХОДЫ ОТ ИСПОЛЬЗОВАНИЯ ИМУЩЕСТВА, НАХОДЯЩЕГОСЯ В ГОСУДАРСТВЕННОЙ И МУНИЦИПАЛЬНОЙ СОБСТВЕННОСТИ</t>
  </si>
  <si>
    <t xml:space="preserve">1 11 05 00 0 00 0 000 120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</si>
  <si>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</si>
  <si>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</si>
  <si>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1 11 05 03 5 10 0 000 120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</si>
  <si>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</si>
  <si>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</si>
  <si>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</si>
  <si>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</si>
  <si>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</si>
  <si>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</si>
  <si>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</si>
  <si>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2 02 15 00 1 10 0 000 150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</si>
  <si>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</si>
  <si>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2 02 30 00 0 00 0 000 150 </t>
  </si>
  <si>
    <t>Субвенции бюджетам бюджетной системы Российской Федерации</t>
  </si>
  <si>
    <t xml:space="preserve">2 02 30 02 4 10 0 000 150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</si>
  <si>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</si>
  <si>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2 02 35 11 8 10 0 000 150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</si>
  <si>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</si>
  <si>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2 02 40 00 0 00 0 000 150 </t>
  </si>
  <si>
    <t>Иные межбюджетные трансферты</t>
  </si>
  <si>
    <t xml:space="preserve">2 02 49 99 9 10 0 000 150 </t>
  </si>
  <si>
    <t>Прочие межбюджетные трансферты, передаваемые бюджетам сельских поселений</t>
  </si>
  <si>
    <t>ИТОГО ДОХОДОВ</t>
  </si>
  <si>
    <t xml:space="preserve">Код бюджетной классификации </t>
  </si>
  <si>
    <t>Наименование кода доходов поступлений в бюджет</t>
  </si>
  <si>
    <t>1 17 00000 000 0000 000</t>
  </si>
  <si>
    <t>ПРОЧИЕ НЕНАЛОГОВЫЕ ДОХОДЫ</t>
  </si>
  <si>
    <t>Прочие неналоговые доходы бюджетов сельских поселений</t>
  </si>
  <si>
    <t>к Решению Думы</t>
  </si>
  <si>
    <t>Советского сельского поселения</t>
  </si>
  <si>
    <t>1 11 05 02 5 10 0 000 120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</si>
  <si>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</si>
  <si>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Приложение №1</t>
  </si>
  <si>
    <t>2 07 00 00 0 00 0 000 000</t>
  </si>
  <si>
    <t>ПРОЧИЕ БЕЗВОЗМЕЗДНЫЕ ПОСТУПЛЕНИЯ</t>
  </si>
  <si>
    <t>2 07 05 03 0 10 0 000 150</t>
  </si>
  <si>
    <t>Прочие безвозмездные поступления в бюджеты сельских поселений</t>
  </si>
  <si>
    <t xml:space="preserve">1 01 02 01 0 01 0 000 110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</si>
  <si>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</si>
  <si>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1 01 02 04 0 01 0 000 110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</si>
  <si>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</si>
  <si>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</si>
  <si>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1 01 02 02 0 01 0 000 110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</si>
  <si>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</si>
  <si>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1 01 02 03 0 01 0 000 110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</si>
  <si>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</si>
  <si>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1 13 00 00 0 00 0 000 000 </t>
  </si>
  <si>
    <t>ДОХОДЫ ОТ ОКАЗАНИЯ ПЛАТНЫХ УСЛУГ И КОМПЕНСАЦИИ ЗАТРАТ ГОСУДАРСТВА</t>
  </si>
  <si>
    <t>1 13 02 99 5 10 0 000 130</t>
  </si>
  <si>
    <t>Прочие доходы от компенсации затрат бюджетов сельских поселений</t>
  </si>
  <si>
    <t xml:space="preserve">1 14 00 00 0 00 0 000 000 </t>
  </si>
  <si>
    <t>ДОХОДЫ ОТ ПРОДАЖИ МАТЕРИАЛЬНЫХ И НЕМАТЕРИАЛЬНЫХ АКТИВОВ</t>
  </si>
  <si>
    <t>1 14 02 05 3 10 0 000 440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</si>
  <si>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</si>
  <si>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1 16 00 00 0 00 0 000 000 </t>
  </si>
  <si>
    <t>ШТРАФЫ, САНКЦИИ, ВОЗМЕЩЕНИЕ УЩЕРБА</t>
  </si>
  <si>
    <t>1 16 02 02 0 02 0 000 140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</si>
  <si>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</si>
  <si>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1 16 07 09 0 10 0 000 140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</si>
  <si>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</si>
  <si>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2025 год</t>
  </si>
  <si>
    <t>(руб.)</t>
  </si>
  <si>
    <t xml:space="preserve">2 02 20 00 0 00 0 000 150 </t>
  </si>
  <si>
    <t xml:space="preserve">2 02 25 49 7 10 0 000 150 </t>
  </si>
  <si>
    <t>Субсидии бюджетам бюджетной системы Российской Федерации (межбюджетные субсидии)</t>
  </si>
  <si>
    <t>Субсидии бюджетам сельских поселений на реализацию мероприятий по обеспечению жильем молодых семей</t>
  </si>
  <si>
    <t>2026 год</t>
  </si>
  <si>
    <t xml:space="preserve">2 02 40 01 4 10 0 000 150 </t>
  </si>
  <si>
    <t xml:space="preserve">2 02 45 78 4 10 0 000 150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</si>
  <si>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</si>
  <si>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</si>
  <si>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1 17 05 05 0 10 0 000 180</t>
  </si>
  <si>
    <t xml:space="preserve">1 11 03 00 0 00 0 000 120 </t>
  </si>
  <si>
    <t>Проценты, полученные от предоставления бюджетных кредитов внутри страны</t>
  </si>
  <si>
    <t>1 11 03 05 0 10 0 000 120</t>
  </si>
  <si>
    <t>Проценты, полученные от предоставления бюджетных кредитов внутри страны за счет средств бюджетов сельских поселений</t>
  </si>
  <si>
    <t>от "__" октября 2024г. № __/___</t>
  </si>
  <si>
    <t>от "__" декабря 2024г. №__/__</t>
  </si>
  <si>
    <t>Прогноз поступления по налогам, сборам, платежам и поступлений из других бюджетов бюджетной системы Российской Федерации в бюджет Советского сельского поселения на 2025 год и на плановый период 2026 и 2027 годов</t>
  </si>
  <si>
    <t>2027 год</t>
  </si>
  <si>
    <t>1 16 18 00 0 02 0 000 140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</si>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</sst>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1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 CY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/>
    </xf>
    <xf numFmtId="49" fontId="8" fillId="2" borderId="2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justify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" fontId="4" fillId="2" borderId="1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right"/>
    </xf>
    <xf numFmtId="49" fontId="7" fillId="2" borderId="2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abSelected="1" topLeftCell="A54" workbookViewId="0">
      <selection activeCell="G69" sqref="G69:H69"/>
    </sheetView>
  </sheetViews>
  <sheetFormatPr defaultRowHeight="18" customHeight="1" x14ac:dyDescent="0.25"/>
  <cols>
    <col min="1" max="1" width="29.42578125" customWidth="1"/>
    <col min="2" max="2" width="86" customWidth="1"/>
    <col min="3" max="5" width="8" hidden="1"/>
    <col min="6" max="8" width="14.28515625" customWidth="1"/>
  </cols>
  <sheetData>
    <row r="1" spans="1:8" ht="15" hidden="1" x14ac:dyDescent="0.25">
      <c r="F1" s="2"/>
      <c r="H1" s="12" t="s">
        <v>86</v>
      </c>
    </row>
    <row r="2" spans="1:8" ht="15" hidden="1" x14ac:dyDescent="0.25">
      <c r="F2" s="2"/>
      <c r="H2" s="12" t="s">
        <v>82</v>
      </c>
    </row>
    <row r="3" spans="1:8" ht="15" hidden="1" x14ac:dyDescent="0.25">
      <c r="F3" s="2"/>
      <c r="H3" s="12" t="s">
        <v>83</v>
      </c>
    </row>
    <row r="4" spans="1:8" ht="15" hidden="1" x14ac:dyDescent="0.25">
      <c r="F4" s="2"/>
      <c r="H4" s="17" t="s">
        <v>130</v>
      </c>
    </row>
    <row r="5" spans="1:8" ht="15" x14ac:dyDescent="0.25">
      <c r="F5" s="2"/>
      <c r="H5" s="12" t="s">
        <v>86</v>
      </c>
    </row>
    <row r="6" spans="1:8" ht="15" x14ac:dyDescent="0.25">
      <c r="F6" s="2"/>
      <c r="H6" s="12" t="s">
        <v>82</v>
      </c>
    </row>
    <row r="7" spans="1:8" ht="15" x14ac:dyDescent="0.25">
      <c r="F7" s="2"/>
      <c r="H7" s="12" t="s">
        <v>83</v>
      </c>
    </row>
    <row r="8" spans="1:8" ht="15" x14ac:dyDescent="0.25">
      <c r="F8" s="2"/>
      <c r="H8" s="17" t="s">
        <v>131</v>
      </c>
    </row>
    <row r="9" spans="1:8" ht="15" x14ac:dyDescent="0.25"/>
    <row r="10" spans="1:8" ht="54.75" customHeight="1" x14ac:dyDescent="0.25">
      <c r="A10" s="19" t="s">
        <v>132</v>
      </c>
      <c r="B10" s="19"/>
      <c r="C10" s="19"/>
      <c r="D10" s="19"/>
      <c r="E10" s="19"/>
      <c r="F10" s="19"/>
      <c r="G10" s="19"/>
      <c r="H10" s="19"/>
    </row>
    <row r="11" spans="1:8" ht="15" x14ac:dyDescent="0.25"/>
    <row r="12" spans="1:8" ht="18" customHeight="1" x14ac:dyDescent="0.25">
      <c r="D12" s="1"/>
      <c r="E12" s="1"/>
      <c r="F12" s="1"/>
      <c r="H12" s="11" t="s">
        <v>115</v>
      </c>
    </row>
    <row r="13" spans="1:8" ht="22.9" customHeight="1" x14ac:dyDescent="0.25">
      <c r="A13" s="18" t="s">
        <v>77</v>
      </c>
      <c r="B13" s="18" t="s">
        <v>78</v>
      </c>
      <c r="C13" s="18" t="s">
        <v>6</v>
      </c>
      <c r="D13" s="18" t="s">
        <v>0</v>
      </c>
      <c r="E13" s="18" t="s">
        <v>5</v>
      </c>
      <c r="F13" s="18" t="s">
        <v>7</v>
      </c>
      <c r="G13" s="18"/>
      <c r="H13" s="18"/>
    </row>
    <row r="14" spans="1:8" ht="22.9" customHeight="1" x14ac:dyDescent="0.25">
      <c r="A14" s="18"/>
      <c r="B14" s="18"/>
      <c r="C14" s="18"/>
      <c r="D14" s="18"/>
      <c r="E14" s="18"/>
      <c r="F14" s="10" t="s">
        <v>114</v>
      </c>
      <c r="G14" s="10" t="s">
        <v>120</v>
      </c>
      <c r="H14" s="10" t="s">
        <v>133</v>
      </c>
    </row>
    <row r="15" spans="1:8" ht="15.75" x14ac:dyDescent="0.25">
      <c r="A15" s="3" t="s">
        <v>1</v>
      </c>
      <c r="B15" s="3" t="s">
        <v>2</v>
      </c>
      <c r="C15" s="3" t="s">
        <v>2</v>
      </c>
      <c r="D15" s="3" t="s">
        <v>3</v>
      </c>
      <c r="E15" s="3" t="s">
        <v>4</v>
      </c>
      <c r="F15" s="3" t="s">
        <v>3</v>
      </c>
      <c r="G15" s="3">
        <v>4</v>
      </c>
      <c r="H15" s="3">
        <v>5</v>
      </c>
    </row>
    <row r="16" spans="1:8" ht="25.5" customHeight="1" x14ac:dyDescent="0.25">
      <c r="A16" s="4" t="s">
        <v>8</v>
      </c>
      <c r="B16" s="5" t="s">
        <v>9</v>
      </c>
      <c r="C16" s="4"/>
      <c r="D16" s="4"/>
      <c r="E16" s="5" t="s">
        <v>9</v>
      </c>
      <c r="F16" s="13">
        <f>F17+F23+F29+F32+F38+F41+F55+F47+F49+F51</f>
        <v>45271200.530000001</v>
      </c>
      <c r="G16" s="13">
        <f t="shared" ref="G16:H16" si="0">G17+G23+G29+G32+G38+G41+G55+G47+G49+G51</f>
        <v>48989200.530000001</v>
      </c>
      <c r="H16" s="13">
        <f t="shared" si="0"/>
        <v>52423900.530000001</v>
      </c>
    </row>
    <row r="17" spans="1:8" ht="18" customHeight="1" x14ac:dyDescent="0.25">
      <c r="A17" s="6" t="s">
        <v>10</v>
      </c>
      <c r="B17" s="7" t="s">
        <v>11</v>
      </c>
      <c r="C17" s="6"/>
      <c r="D17" s="6"/>
      <c r="E17" s="7" t="s">
        <v>11</v>
      </c>
      <c r="F17" s="14">
        <f>F18</f>
        <v>42189805</v>
      </c>
      <c r="G17" s="14">
        <f t="shared" ref="G17:H17" si="1">G18</f>
        <v>45776200</v>
      </c>
      <c r="H17" s="14">
        <f t="shared" si="1"/>
        <v>48669205</v>
      </c>
    </row>
    <row r="18" spans="1:8" ht="18" customHeight="1" x14ac:dyDescent="0.25">
      <c r="A18" s="8" t="s">
        <v>12</v>
      </c>
      <c r="B18" s="9" t="s">
        <v>13</v>
      </c>
      <c r="C18" s="8"/>
      <c r="D18" s="8"/>
      <c r="E18" s="9" t="s">
        <v>13</v>
      </c>
      <c r="F18" s="15">
        <f>F19+F22+F20+F21</f>
        <v>42189805</v>
      </c>
      <c r="G18" s="15">
        <f t="shared" ref="G18:H18" si="2">G19+G22+G20+G21</f>
        <v>45776200</v>
      </c>
      <c r="H18" s="15">
        <f t="shared" si="2"/>
        <v>48669205</v>
      </c>
    </row>
    <row r="19" spans="1:8" ht="65.25" hidden="1" customHeight="1" x14ac:dyDescent="0.25">
      <c r="A19" s="8" t="s">
        <v>91</v>
      </c>
      <c r="B19" s="9" t="s">
        <v>92</v>
      </c>
      <c r="C19" s="8"/>
      <c r="D19" s="8"/>
      <c r="E19" s="9" t="s">
        <v>14</v>
      </c>
      <c r="F19" s="15">
        <v>42189805</v>
      </c>
      <c r="G19" s="15">
        <v>45776200</v>
      </c>
      <c r="H19" s="15">
        <v>48669205</v>
      </c>
    </row>
    <row r="20" spans="1:8" ht="85.5" hidden="1" customHeight="1" x14ac:dyDescent="0.25">
      <c r="A20" s="8" t="s">
        <v>96</v>
      </c>
      <c r="B20" s="9" t="s">
        <v>97</v>
      </c>
      <c r="C20" s="8"/>
      <c r="D20" s="8"/>
      <c r="E20" s="9"/>
      <c r="F20" s="15"/>
      <c r="G20" s="15"/>
      <c r="H20" s="15"/>
    </row>
    <row r="21" spans="1:8" ht="31.5" hidden="1" x14ac:dyDescent="0.25">
      <c r="A21" s="8" t="s">
        <v>98</v>
      </c>
      <c r="B21" s="9" t="s">
        <v>99</v>
      </c>
      <c r="C21" s="8"/>
      <c r="D21" s="8"/>
      <c r="E21" s="9"/>
      <c r="F21" s="15"/>
      <c r="G21" s="15"/>
      <c r="H21" s="15"/>
    </row>
    <row r="22" spans="1:8" ht="72" hidden="1" customHeight="1" x14ac:dyDescent="0.25">
      <c r="A22" s="8" t="s">
        <v>93</v>
      </c>
      <c r="B22" s="9" t="s">
        <v>94</v>
      </c>
      <c r="C22" s="8"/>
      <c r="D22" s="8"/>
      <c r="E22" s="9"/>
      <c r="F22" s="15"/>
      <c r="G22" s="15"/>
      <c r="H22" s="15"/>
    </row>
    <row r="23" spans="1:8" ht="34.15" customHeight="1" x14ac:dyDescent="0.25">
      <c r="A23" s="6" t="s">
        <v>15</v>
      </c>
      <c r="B23" s="7" t="s">
        <v>16</v>
      </c>
      <c r="C23" s="6"/>
      <c r="D23" s="6"/>
      <c r="E23" s="7" t="s">
        <v>16</v>
      </c>
      <c r="F23" s="14">
        <f>F24</f>
        <v>1229700</v>
      </c>
      <c r="G23" s="14">
        <f t="shared" ref="G23:H23" si="3">G24</f>
        <v>1317200</v>
      </c>
      <c r="H23" s="14">
        <f t="shared" si="3"/>
        <v>1822400</v>
      </c>
    </row>
    <row r="24" spans="1:8" ht="34.15" customHeight="1" x14ac:dyDescent="0.25">
      <c r="A24" s="8" t="s">
        <v>17</v>
      </c>
      <c r="B24" s="9" t="s">
        <v>18</v>
      </c>
      <c r="C24" s="8"/>
      <c r="D24" s="8"/>
      <c r="E24" s="9" t="s">
        <v>18</v>
      </c>
      <c r="F24" s="15">
        <f>F25+F26+F27+F28</f>
        <v>1229700</v>
      </c>
      <c r="G24" s="15">
        <f t="shared" ref="G24:H24" si="4">G25+G26+G27+G28</f>
        <v>1317200</v>
      </c>
      <c r="H24" s="15">
        <f t="shared" si="4"/>
        <v>1822400</v>
      </c>
    </row>
    <row r="25" spans="1:8" ht="82.5" customHeight="1" x14ac:dyDescent="0.25">
      <c r="A25" s="8" t="s">
        <v>19</v>
      </c>
      <c r="B25" s="9" t="s">
        <v>20</v>
      </c>
      <c r="C25" s="8"/>
      <c r="D25" s="8"/>
      <c r="E25" s="9" t="s">
        <v>20</v>
      </c>
      <c r="F25" s="15">
        <v>643200</v>
      </c>
      <c r="G25" s="15">
        <v>689600</v>
      </c>
      <c r="H25" s="15">
        <v>952600</v>
      </c>
    </row>
    <row r="26" spans="1:8" ht="96.75" customHeight="1" x14ac:dyDescent="0.25">
      <c r="A26" s="8" t="s">
        <v>21</v>
      </c>
      <c r="B26" s="9" t="s">
        <v>22</v>
      </c>
      <c r="C26" s="8"/>
      <c r="D26" s="8"/>
      <c r="E26" s="9" t="s">
        <v>22</v>
      </c>
      <c r="F26" s="15">
        <v>2900</v>
      </c>
      <c r="G26" s="15">
        <v>3200</v>
      </c>
      <c r="H26" s="15">
        <v>4400</v>
      </c>
    </row>
    <row r="27" spans="1:8" ht="81.75" customHeight="1" x14ac:dyDescent="0.25">
      <c r="A27" s="8" t="s">
        <v>23</v>
      </c>
      <c r="B27" s="9" t="s">
        <v>24</v>
      </c>
      <c r="C27" s="8"/>
      <c r="D27" s="8"/>
      <c r="E27" s="9" t="s">
        <v>24</v>
      </c>
      <c r="F27" s="15">
        <v>649500</v>
      </c>
      <c r="G27" s="15">
        <v>693000</v>
      </c>
      <c r="H27" s="15">
        <v>956600</v>
      </c>
    </row>
    <row r="28" spans="1:8" ht="81" customHeight="1" x14ac:dyDescent="0.25">
      <c r="A28" s="8" t="s">
        <v>25</v>
      </c>
      <c r="B28" s="9" t="s">
        <v>26</v>
      </c>
      <c r="C28" s="8"/>
      <c r="D28" s="8"/>
      <c r="E28" s="9" t="s">
        <v>26</v>
      </c>
      <c r="F28" s="15">
        <v>-65900</v>
      </c>
      <c r="G28" s="15">
        <v>-68600</v>
      </c>
      <c r="H28" s="15">
        <v>-91200</v>
      </c>
    </row>
    <row r="29" spans="1:8" ht="22.5" customHeight="1" x14ac:dyDescent="0.25">
      <c r="A29" s="6" t="s">
        <v>27</v>
      </c>
      <c r="B29" s="7" t="s">
        <v>28</v>
      </c>
      <c r="C29" s="6"/>
      <c r="D29" s="6"/>
      <c r="E29" s="7" t="s">
        <v>28</v>
      </c>
      <c r="F29" s="14">
        <f>F30</f>
        <v>212100</v>
      </c>
      <c r="G29" s="14">
        <f t="shared" ref="G29:H30" si="5">G30</f>
        <v>218400</v>
      </c>
      <c r="H29" s="14">
        <f t="shared" si="5"/>
        <v>225000</v>
      </c>
    </row>
    <row r="30" spans="1:8" ht="16.5" customHeight="1" x14ac:dyDescent="0.25">
      <c r="A30" s="8" t="s">
        <v>29</v>
      </c>
      <c r="B30" s="9" t="s">
        <v>30</v>
      </c>
      <c r="C30" s="8"/>
      <c r="D30" s="8"/>
      <c r="E30" s="9" t="s">
        <v>30</v>
      </c>
      <c r="F30" s="15">
        <f>F31</f>
        <v>212100</v>
      </c>
      <c r="G30" s="15">
        <f t="shared" si="5"/>
        <v>218400</v>
      </c>
      <c r="H30" s="15">
        <f t="shared" si="5"/>
        <v>225000</v>
      </c>
    </row>
    <row r="31" spans="1:8" ht="30" hidden="1" customHeight="1" x14ac:dyDescent="0.25">
      <c r="A31" s="8" t="s">
        <v>31</v>
      </c>
      <c r="B31" s="9" t="s">
        <v>32</v>
      </c>
      <c r="C31" s="8"/>
      <c r="D31" s="8"/>
      <c r="E31" s="9" t="s">
        <v>32</v>
      </c>
      <c r="F31" s="15">
        <v>212100</v>
      </c>
      <c r="G31" s="15">
        <v>218400</v>
      </c>
      <c r="H31" s="15">
        <v>225000</v>
      </c>
    </row>
    <row r="32" spans="1:8" ht="20.25" customHeight="1" x14ac:dyDescent="0.25">
      <c r="A32" s="6" t="s">
        <v>33</v>
      </c>
      <c r="B32" s="7" t="s">
        <v>34</v>
      </c>
      <c r="C32" s="6"/>
      <c r="D32" s="6"/>
      <c r="E32" s="7" t="s">
        <v>34</v>
      </c>
      <c r="F32" s="14">
        <f>F33+F35</f>
        <v>1071600</v>
      </c>
      <c r="G32" s="14">
        <f t="shared" ref="G32:H32" si="6">G33+G35</f>
        <v>1103600</v>
      </c>
      <c r="H32" s="14">
        <f t="shared" si="6"/>
        <v>1136900</v>
      </c>
    </row>
    <row r="33" spans="1:8" ht="17.25" customHeight="1" x14ac:dyDescent="0.25">
      <c r="A33" s="8" t="s">
        <v>35</v>
      </c>
      <c r="B33" s="9" t="s">
        <v>36</v>
      </c>
      <c r="C33" s="8"/>
      <c r="D33" s="8"/>
      <c r="E33" s="9" t="s">
        <v>36</v>
      </c>
      <c r="F33" s="15">
        <f>F34</f>
        <v>304800</v>
      </c>
      <c r="G33" s="15">
        <f t="shared" ref="G33:H33" si="7">G34</f>
        <v>313900</v>
      </c>
      <c r="H33" s="15">
        <f t="shared" si="7"/>
        <v>323400</v>
      </c>
    </row>
    <row r="34" spans="1:8" ht="64.5" hidden="1" customHeight="1" x14ac:dyDescent="0.25">
      <c r="A34" s="8" t="s">
        <v>37</v>
      </c>
      <c r="B34" s="9" t="s">
        <v>38</v>
      </c>
      <c r="C34" s="8"/>
      <c r="D34" s="8"/>
      <c r="E34" s="9" t="s">
        <v>38</v>
      </c>
      <c r="F34" s="15">
        <v>304800</v>
      </c>
      <c r="G34" s="15">
        <v>313900</v>
      </c>
      <c r="H34" s="15">
        <v>323400</v>
      </c>
    </row>
    <row r="35" spans="1:8" ht="18.75" customHeight="1" x14ac:dyDescent="0.25">
      <c r="A35" s="8" t="s">
        <v>39</v>
      </c>
      <c r="B35" s="9" t="s">
        <v>40</v>
      </c>
      <c r="C35" s="8"/>
      <c r="D35" s="8"/>
      <c r="E35" s="9" t="s">
        <v>40</v>
      </c>
      <c r="F35" s="15">
        <f>F36+F37</f>
        <v>766800</v>
      </c>
      <c r="G35" s="15">
        <f t="shared" ref="G35:H35" si="8">G36+G37</f>
        <v>789700</v>
      </c>
      <c r="H35" s="15">
        <f t="shared" si="8"/>
        <v>813500</v>
      </c>
    </row>
    <row r="36" spans="1:8" ht="34.15" customHeight="1" x14ac:dyDescent="0.25">
      <c r="A36" s="8" t="s">
        <v>41</v>
      </c>
      <c r="B36" s="9" t="s">
        <v>42</v>
      </c>
      <c r="C36" s="8"/>
      <c r="D36" s="8"/>
      <c r="E36" s="9" t="s">
        <v>42</v>
      </c>
      <c r="F36" s="15">
        <v>68000</v>
      </c>
      <c r="G36" s="15">
        <v>70000</v>
      </c>
      <c r="H36" s="15">
        <v>72100</v>
      </c>
    </row>
    <row r="37" spans="1:8" ht="34.15" customHeight="1" x14ac:dyDescent="0.25">
      <c r="A37" s="8" t="s">
        <v>43</v>
      </c>
      <c r="B37" s="9" t="s">
        <v>44</v>
      </c>
      <c r="C37" s="8"/>
      <c r="D37" s="8"/>
      <c r="E37" s="9" t="s">
        <v>44</v>
      </c>
      <c r="F37" s="15">
        <v>698800</v>
      </c>
      <c r="G37" s="15">
        <v>719700</v>
      </c>
      <c r="H37" s="15">
        <v>741400</v>
      </c>
    </row>
    <row r="38" spans="1:8" ht="18" customHeight="1" x14ac:dyDescent="0.25">
      <c r="A38" s="6" t="s">
        <v>45</v>
      </c>
      <c r="B38" s="7" t="s">
        <v>46</v>
      </c>
      <c r="C38" s="6"/>
      <c r="D38" s="6"/>
      <c r="E38" s="7" t="s">
        <v>46</v>
      </c>
      <c r="F38" s="14">
        <f>F39</f>
        <v>13000</v>
      </c>
      <c r="G38" s="14">
        <f t="shared" ref="G38:H39" si="9">G39</f>
        <v>13000</v>
      </c>
      <c r="H38" s="14">
        <f t="shared" si="9"/>
        <v>13000</v>
      </c>
    </row>
    <row r="39" spans="1:8" ht="30.75" customHeight="1" x14ac:dyDescent="0.25">
      <c r="A39" s="8" t="s">
        <v>47</v>
      </c>
      <c r="B39" s="9" t="s">
        <v>48</v>
      </c>
      <c r="C39" s="8"/>
      <c r="D39" s="8"/>
      <c r="E39" s="9" t="s">
        <v>48</v>
      </c>
      <c r="F39" s="15">
        <f>F40</f>
        <v>13000</v>
      </c>
      <c r="G39" s="15">
        <f t="shared" si="9"/>
        <v>13000</v>
      </c>
      <c r="H39" s="15">
        <f t="shared" si="9"/>
        <v>13000</v>
      </c>
    </row>
    <row r="40" spans="1:8" ht="68.45" customHeight="1" x14ac:dyDescent="0.25">
      <c r="A40" s="8" t="s">
        <v>49</v>
      </c>
      <c r="B40" s="9" t="s">
        <v>50</v>
      </c>
      <c r="C40" s="8"/>
      <c r="D40" s="8"/>
      <c r="E40" s="9" t="s">
        <v>50</v>
      </c>
      <c r="F40" s="15">
        <v>13000</v>
      </c>
      <c r="G40" s="15">
        <v>13000</v>
      </c>
      <c r="H40" s="15">
        <v>13000</v>
      </c>
    </row>
    <row r="41" spans="1:8" ht="39.75" customHeight="1" x14ac:dyDescent="0.25">
      <c r="A41" s="6" t="s">
        <v>51</v>
      </c>
      <c r="B41" s="7" t="s">
        <v>52</v>
      </c>
      <c r="C41" s="6"/>
      <c r="D41" s="6"/>
      <c r="E41" s="7" t="s">
        <v>52</v>
      </c>
      <c r="F41" s="14">
        <f>F44+F42</f>
        <v>189996.65</v>
      </c>
      <c r="G41" s="14">
        <f t="shared" ref="G41:H41" si="10">G44+G42</f>
        <v>190701.65</v>
      </c>
      <c r="H41" s="14">
        <f t="shared" si="10"/>
        <v>182396.65</v>
      </c>
    </row>
    <row r="42" spans="1:8" ht="15.75" x14ac:dyDescent="0.25">
      <c r="A42" s="8" t="s">
        <v>126</v>
      </c>
      <c r="B42" s="9" t="s">
        <v>127</v>
      </c>
      <c r="C42" s="8"/>
      <c r="D42" s="8"/>
      <c r="E42" s="9"/>
      <c r="F42" s="15">
        <f>F43</f>
        <v>12095</v>
      </c>
      <c r="G42" s="15">
        <f t="shared" ref="G42:H42" si="11">G43</f>
        <v>12800</v>
      </c>
      <c r="H42" s="15">
        <f t="shared" si="11"/>
        <v>4495</v>
      </c>
    </row>
    <row r="43" spans="1:8" ht="31.5" x14ac:dyDescent="0.25">
      <c r="A43" s="8" t="s">
        <v>128</v>
      </c>
      <c r="B43" s="9" t="s">
        <v>129</v>
      </c>
      <c r="C43" s="8"/>
      <c r="D43" s="8"/>
      <c r="E43" s="9"/>
      <c r="F43" s="15">
        <v>12095</v>
      </c>
      <c r="G43" s="15">
        <v>12800</v>
      </c>
      <c r="H43" s="15">
        <v>4495</v>
      </c>
    </row>
    <row r="44" spans="1:8" ht="67.5" customHeight="1" x14ac:dyDescent="0.25">
      <c r="A44" s="8" t="s">
        <v>53</v>
      </c>
      <c r="B44" s="9" t="s">
        <v>54</v>
      </c>
      <c r="C44" s="8"/>
      <c r="D44" s="8"/>
      <c r="E44" s="9" t="s">
        <v>54</v>
      </c>
      <c r="F44" s="15">
        <f>F45+F46</f>
        <v>177901.65</v>
      </c>
      <c r="G44" s="15">
        <f t="shared" ref="G44:H44" si="12">G45+G46</f>
        <v>177901.65</v>
      </c>
      <c r="H44" s="15">
        <f t="shared" si="12"/>
        <v>177901.65</v>
      </c>
    </row>
    <row r="45" spans="1:8" ht="66" customHeight="1" x14ac:dyDescent="0.25">
      <c r="A45" s="8" t="s">
        <v>84</v>
      </c>
      <c r="B45" s="9" t="s">
        <v>85</v>
      </c>
      <c r="C45" s="8"/>
      <c r="D45" s="8"/>
      <c r="E45" s="9" t="s">
        <v>55</v>
      </c>
      <c r="F45" s="15">
        <v>114049.65</v>
      </c>
      <c r="G45" s="15">
        <v>114049.65</v>
      </c>
      <c r="H45" s="15">
        <v>114049.65</v>
      </c>
    </row>
    <row r="46" spans="1:8" ht="53.25" customHeight="1" x14ac:dyDescent="0.25">
      <c r="A46" s="8" t="s">
        <v>56</v>
      </c>
      <c r="B46" s="9" t="s">
        <v>57</v>
      </c>
      <c r="C46" s="8"/>
      <c r="D46" s="8"/>
      <c r="E46" s="9" t="s">
        <v>57</v>
      </c>
      <c r="F46" s="15">
        <v>63852</v>
      </c>
      <c r="G46" s="15">
        <v>63852</v>
      </c>
      <c r="H46" s="15">
        <v>63852</v>
      </c>
    </row>
    <row r="47" spans="1:8" ht="31.5" hidden="1" x14ac:dyDescent="0.25">
      <c r="A47" s="6" t="s">
        <v>100</v>
      </c>
      <c r="B47" s="7" t="s">
        <v>101</v>
      </c>
      <c r="C47" s="6"/>
      <c r="D47" s="6"/>
      <c r="E47" s="7"/>
      <c r="F47" s="14">
        <f>F48</f>
        <v>0</v>
      </c>
      <c r="G47" s="14">
        <f t="shared" ref="G47:H47" si="13">G48</f>
        <v>0</v>
      </c>
      <c r="H47" s="14">
        <f t="shared" si="13"/>
        <v>0</v>
      </c>
    </row>
    <row r="48" spans="1:8" ht="15.75" hidden="1" x14ac:dyDescent="0.25">
      <c r="A48" s="8" t="s">
        <v>102</v>
      </c>
      <c r="B48" s="9" t="s">
        <v>103</v>
      </c>
      <c r="C48" s="8"/>
      <c r="D48" s="8"/>
      <c r="E48" s="9"/>
      <c r="F48" s="15"/>
      <c r="G48" s="15"/>
      <c r="H48" s="15"/>
    </row>
    <row r="49" spans="1:8" ht="31.5" hidden="1" x14ac:dyDescent="0.25">
      <c r="A49" s="6" t="s">
        <v>104</v>
      </c>
      <c r="B49" s="7" t="s">
        <v>105</v>
      </c>
      <c r="C49" s="6"/>
      <c r="D49" s="6"/>
      <c r="E49" s="7"/>
      <c r="F49" s="14">
        <f>F50</f>
        <v>0</v>
      </c>
      <c r="G49" s="14">
        <f t="shared" ref="G49:H49" si="14">G50</f>
        <v>0</v>
      </c>
      <c r="H49" s="14">
        <f t="shared" si="14"/>
        <v>0</v>
      </c>
    </row>
    <row r="50" spans="1:8" ht="78.75" hidden="1" x14ac:dyDescent="0.25">
      <c r="A50" s="8" t="s">
        <v>106</v>
      </c>
      <c r="B50" s="9" t="s">
        <v>107</v>
      </c>
      <c r="C50" s="8"/>
      <c r="D50" s="8"/>
      <c r="E50" s="9"/>
      <c r="F50" s="15"/>
      <c r="G50" s="15"/>
      <c r="H50" s="15"/>
    </row>
    <row r="51" spans="1:8" ht="15.75" x14ac:dyDescent="0.25">
      <c r="A51" s="6" t="s">
        <v>108</v>
      </c>
      <c r="B51" s="7" t="s">
        <v>109</v>
      </c>
      <c r="C51" s="6"/>
      <c r="D51" s="6"/>
      <c r="E51" s="7"/>
      <c r="F51" s="14">
        <f>F52+F53+F54</f>
        <v>117600</v>
      </c>
      <c r="G51" s="14">
        <f t="shared" ref="G51:H51" si="15">G52+G53+G54</f>
        <v>122700</v>
      </c>
      <c r="H51" s="14">
        <f t="shared" si="15"/>
        <v>127600</v>
      </c>
    </row>
    <row r="52" spans="1:8" ht="47.25" hidden="1" x14ac:dyDescent="0.25">
      <c r="A52" s="8" t="s">
        <v>110</v>
      </c>
      <c r="B52" s="9" t="s">
        <v>111</v>
      </c>
      <c r="C52" s="8"/>
      <c r="D52" s="8"/>
      <c r="E52" s="9"/>
      <c r="F52" s="15"/>
      <c r="G52" s="15"/>
      <c r="H52" s="15"/>
    </row>
    <row r="53" spans="1:8" ht="63" hidden="1" x14ac:dyDescent="0.25">
      <c r="A53" s="8" t="s">
        <v>112</v>
      </c>
      <c r="B53" s="9" t="s">
        <v>113</v>
      </c>
      <c r="C53" s="8"/>
      <c r="D53" s="8"/>
      <c r="E53" s="9"/>
      <c r="F53" s="15"/>
      <c r="G53" s="15"/>
      <c r="H53" s="15"/>
    </row>
    <row r="54" spans="1:8" ht="94.5" x14ac:dyDescent="0.25">
      <c r="A54" s="8" t="s">
        <v>134</v>
      </c>
      <c r="B54" s="9" t="s">
        <v>135</v>
      </c>
      <c r="C54" s="8"/>
      <c r="D54" s="8"/>
      <c r="E54" s="9"/>
      <c r="F54" s="15">
        <v>117600</v>
      </c>
      <c r="G54" s="15">
        <v>122700</v>
      </c>
      <c r="H54" s="15">
        <v>127600</v>
      </c>
    </row>
    <row r="55" spans="1:8" ht="15.75" x14ac:dyDescent="0.25">
      <c r="A55" s="6" t="s">
        <v>79</v>
      </c>
      <c r="B55" s="7" t="s">
        <v>80</v>
      </c>
      <c r="C55" s="6"/>
      <c r="D55" s="6"/>
      <c r="E55" s="7"/>
      <c r="F55" s="14">
        <f>F56</f>
        <v>247398.88</v>
      </c>
      <c r="G55" s="14">
        <f t="shared" ref="G55:H55" si="16">G56</f>
        <v>247398.88</v>
      </c>
      <c r="H55" s="14">
        <f t="shared" si="16"/>
        <v>247398.88</v>
      </c>
    </row>
    <row r="56" spans="1:8" ht="15.75" x14ac:dyDescent="0.25">
      <c r="A56" s="8" t="s">
        <v>125</v>
      </c>
      <c r="B56" s="9" t="s">
        <v>81</v>
      </c>
      <c r="C56" s="8"/>
      <c r="D56" s="8"/>
      <c r="E56" s="9"/>
      <c r="F56" s="15">
        <v>247398.88</v>
      </c>
      <c r="G56" s="15">
        <v>247398.88</v>
      </c>
      <c r="H56" s="15">
        <v>247398.88</v>
      </c>
    </row>
    <row r="57" spans="1:8" ht="24" customHeight="1" x14ac:dyDescent="0.25">
      <c r="A57" s="4" t="s">
        <v>58</v>
      </c>
      <c r="B57" s="5" t="s">
        <v>59</v>
      </c>
      <c r="C57" s="4"/>
      <c r="D57" s="4"/>
      <c r="E57" s="5" t="s">
        <v>59</v>
      </c>
      <c r="F57" s="13">
        <f>F58+F70</f>
        <v>13510366.67</v>
      </c>
      <c r="G57" s="13">
        <f t="shared" ref="G57:H57" si="17">G58+G70</f>
        <v>12282066.67</v>
      </c>
      <c r="H57" s="13">
        <f t="shared" si="17"/>
        <v>12209066.67</v>
      </c>
    </row>
    <row r="58" spans="1:8" ht="34.15" customHeight="1" x14ac:dyDescent="0.25">
      <c r="A58" s="6" t="s">
        <v>60</v>
      </c>
      <c r="B58" s="7" t="s">
        <v>61</v>
      </c>
      <c r="C58" s="6"/>
      <c r="D58" s="6"/>
      <c r="E58" s="7" t="s">
        <v>61</v>
      </c>
      <c r="F58" s="14">
        <f>F59+F63+F66+F61</f>
        <v>13510366.67</v>
      </c>
      <c r="G58" s="14">
        <f t="shared" ref="G58:H58" si="18">G59+G63+G66+G61</f>
        <v>12282066.67</v>
      </c>
      <c r="H58" s="14">
        <f t="shared" si="18"/>
        <v>12209066.67</v>
      </c>
    </row>
    <row r="59" spans="1:8" ht="16.5" customHeight="1" x14ac:dyDescent="0.25">
      <c r="A59" s="8" t="s">
        <v>62</v>
      </c>
      <c r="B59" s="9" t="s">
        <v>63</v>
      </c>
      <c r="C59" s="8"/>
      <c r="D59" s="8"/>
      <c r="E59" s="9" t="s">
        <v>63</v>
      </c>
      <c r="F59" s="15">
        <f>F60</f>
        <v>8707000</v>
      </c>
      <c r="G59" s="15">
        <f t="shared" ref="G59:H59" si="19">G60</f>
        <v>8707000</v>
      </c>
      <c r="H59" s="15">
        <f t="shared" si="19"/>
        <v>8634000</v>
      </c>
    </row>
    <row r="60" spans="1:8" ht="43.5" customHeight="1" x14ac:dyDescent="0.25">
      <c r="A60" s="8" t="s">
        <v>64</v>
      </c>
      <c r="B60" s="9" t="s">
        <v>65</v>
      </c>
      <c r="C60" s="8"/>
      <c r="D60" s="8"/>
      <c r="E60" s="9" t="s">
        <v>65</v>
      </c>
      <c r="F60" s="15">
        <v>8707000</v>
      </c>
      <c r="G60" s="15">
        <v>8707000</v>
      </c>
      <c r="H60" s="15">
        <v>8634000</v>
      </c>
    </row>
    <row r="61" spans="1:8" ht="31.5" hidden="1" x14ac:dyDescent="0.25">
      <c r="A61" s="8" t="s">
        <v>116</v>
      </c>
      <c r="B61" s="9" t="s">
        <v>118</v>
      </c>
      <c r="C61" s="8"/>
      <c r="D61" s="8"/>
      <c r="E61" s="9"/>
      <c r="F61" s="15">
        <f>F62</f>
        <v>0</v>
      </c>
      <c r="G61" s="15">
        <f t="shared" ref="G61:H61" si="20">G62</f>
        <v>0</v>
      </c>
      <c r="H61" s="15">
        <f t="shared" si="20"/>
        <v>0</v>
      </c>
    </row>
    <row r="62" spans="1:8" ht="31.5" hidden="1" x14ac:dyDescent="0.25">
      <c r="A62" s="8" t="s">
        <v>117</v>
      </c>
      <c r="B62" s="9" t="s">
        <v>119</v>
      </c>
      <c r="C62" s="8"/>
      <c r="D62" s="8"/>
      <c r="E62" s="9"/>
      <c r="F62" s="15"/>
      <c r="G62" s="15">
        <v>0</v>
      </c>
      <c r="H62" s="15">
        <v>0</v>
      </c>
    </row>
    <row r="63" spans="1:8" ht="20.25" customHeight="1" x14ac:dyDescent="0.25">
      <c r="A63" s="8" t="s">
        <v>66</v>
      </c>
      <c r="B63" s="9" t="s">
        <v>67</v>
      </c>
      <c r="C63" s="8"/>
      <c r="D63" s="8"/>
      <c r="E63" s="9" t="s">
        <v>67</v>
      </c>
      <c r="F63" s="15">
        <f>F64+F65</f>
        <v>501000</v>
      </c>
      <c r="G63" s="15">
        <f t="shared" ref="G63:H63" si="21">G64+G65</f>
        <v>545900</v>
      </c>
      <c r="H63" s="15">
        <f t="shared" si="21"/>
        <v>545900</v>
      </c>
    </row>
    <row r="64" spans="1:8" ht="34.15" customHeight="1" x14ac:dyDescent="0.25">
      <c r="A64" s="8" t="s">
        <v>68</v>
      </c>
      <c r="B64" s="9" t="s">
        <v>69</v>
      </c>
      <c r="C64" s="8"/>
      <c r="D64" s="8"/>
      <c r="E64" s="9" t="s">
        <v>69</v>
      </c>
      <c r="F64" s="15">
        <v>21300</v>
      </c>
      <c r="G64" s="15">
        <v>21300</v>
      </c>
      <c r="H64" s="15">
        <v>21300</v>
      </c>
    </row>
    <row r="65" spans="1:8" ht="51.4" customHeight="1" x14ac:dyDescent="0.25">
      <c r="A65" s="8" t="s">
        <v>70</v>
      </c>
      <c r="B65" s="9" t="s">
        <v>95</v>
      </c>
      <c r="C65" s="8"/>
      <c r="D65" s="8"/>
      <c r="E65" s="9" t="s">
        <v>71</v>
      </c>
      <c r="F65" s="15">
        <f>386600+93100</f>
        <v>479700</v>
      </c>
      <c r="G65" s="15">
        <f>386600+138000</f>
        <v>524600</v>
      </c>
      <c r="H65" s="15">
        <f>386600+138000</f>
        <v>524600</v>
      </c>
    </row>
    <row r="66" spans="1:8" ht="19.5" customHeight="1" x14ac:dyDescent="0.25">
      <c r="A66" s="8" t="s">
        <v>72</v>
      </c>
      <c r="B66" s="9" t="s">
        <v>73</v>
      </c>
      <c r="C66" s="8"/>
      <c r="D66" s="8"/>
      <c r="E66" s="9" t="s">
        <v>73</v>
      </c>
      <c r="F66" s="15">
        <f>F69+F67+F68</f>
        <v>4302366.67</v>
      </c>
      <c r="G66" s="15">
        <f t="shared" ref="G66:H66" si="22">G69+G67+G68</f>
        <v>3029166.67</v>
      </c>
      <c r="H66" s="15">
        <f t="shared" si="22"/>
        <v>3029166.67</v>
      </c>
    </row>
    <row r="67" spans="1:8" ht="63" x14ac:dyDescent="0.25">
      <c r="A67" s="8" t="s">
        <v>121</v>
      </c>
      <c r="B67" s="9" t="s">
        <v>123</v>
      </c>
      <c r="C67" s="8"/>
      <c r="D67" s="8"/>
      <c r="E67" s="9"/>
      <c r="F67" s="15">
        <v>104000</v>
      </c>
      <c r="G67" s="15">
        <v>104000</v>
      </c>
      <c r="H67" s="15">
        <v>104000</v>
      </c>
    </row>
    <row r="68" spans="1:8" ht="47.25" x14ac:dyDescent="0.25">
      <c r="A68" s="8" t="s">
        <v>122</v>
      </c>
      <c r="B68" s="9" t="s">
        <v>124</v>
      </c>
      <c r="C68" s="8"/>
      <c r="D68" s="8"/>
      <c r="E68" s="9"/>
      <c r="F68" s="15">
        <v>550000</v>
      </c>
      <c r="G68" s="15">
        <v>850000</v>
      </c>
      <c r="H68" s="15">
        <v>850000</v>
      </c>
    </row>
    <row r="69" spans="1:8" ht="17.25" customHeight="1" x14ac:dyDescent="0.25">
      <c r="A69" s="8" t="s">
        <v>74</v>
      </c>
      <c r="B69" s="9" t="s">
        <v>75</v>
      </c>
      <c r="C69" s="8"/>
      <c r="D69" s="8"/>
      <c r="E69" s="9" t="s">
        <v>75</v>
      </c>
      <c r="F69" s="15">
        <v>3648366.67</v>
      </c>
      <c r="G69" s="15">
        <v>2075166.67</v>
      </c>
      <c r="H69" s="15">
        <v>2075166.67</v>
      </c>
    </row>
    <row r="70" spans="1:8" ht="15.75" hidden="1" x14ac:dyDescent="0.25">
      <c r="A70" s="6" t="s">
        <v>87</v>
      </c>
      <c r="B70" s="7" t="s">
        <v>88</v>
      </c>
      <c r="C70" s="6"/>
      <c r="D70" s="6"/>
      <c r="E70" s="7"/>
      <c r="F70" s="14">
        <f>F71</f>
        <v>0</v>
      </c>
      <c r="G70" s="14">
        <f t="shared" ref="G70:H70" si="23">G71</f>
        <v>0</v>
      </c>
      <c r="H70" s="14">
        <f t="shared" si="23"/>
        <v>0</v>
      </c>
    </row>
    <row r="71" spans="1:8" ht="15.75" hidden="1" x14ac:dyDescent="0.25">
      <c r="A71" s="8" t="s">
        <v>89</v>
      </c>
      <c r="B71" s="9" t="s">
        <v>90</v>
      </c>
      <c r="C71" s="8"/>
      <c r="D71" s="8"/>
      <c r="E71" s="9"/>
      <c r="F71" s="15">
        <v>0</v>
      </c>
      <c r="G71" s="15"/>
      <c r="H71" s="15">
        <v>0</v>
      </c>
    </row>
    <row r="72" spans="1:8" ht="24.75" customHeight="1" x14ac:dyDescent="0.25">
      <c r="A72" s="8"/>
      <c r="B72" s="5" t="s">
        <v>76</v>
      </c>
      <c r="C72" s="4"/>
      <c r="D72" s="4"/>
      <c r="E72" s="5" t="s">
        <v>76</v>
      </c>
      <c r="F72" s="16">
        <f>F16+F57</f>
        <v>58781567.200000003</v>
      </c>
      <c r="G72" s="16">
        <f>G16+G57</f>
        <v>61271267.200000003</v>
      </c>
      <c r="H72" s="16">
        <f>H16+H57</f>
        <v>64632967.200000003</v>
      </c>
    </row>
    <row r="73" spans="1:8" ht="15" x14ac:dyDescent="0.25"/>
  </sheetData>
  <mergeCells count="7">
    <mergeCell ref="F13:H13"/>
    <mergeCell ref="A10:H10"/>
    <mergeCell ref="A13:A14"/>
    <mergeCell ref="B13:B14"/>
    <mergeCell ref="C13:C14"/>
    <mergeCell ref="D13:D14"/>
    <mergeCell ref="E13:E14"/>
  </mergeCells>
  <pageMargins left="0.39370078740157483" right="0" top="0" bottom="0" header="0.39370078740157483" footer="0.3937007874015748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rep:2.51.0.359</dc:description>
  <cp:lastModifiedBy>Ольга Витальевна Авдонина</cp:lastModifiedBy>
  <cp:lastPrinted>2024-11-20T07:15:40Z</cp:lastPrinted>
  <dcterms:created xsi:type="dcterms:W3CDTF">2020-11-17T05:04:12Z</dcterms:created>
  <dcterms:modified xsi:type="dcterms:W3CDTF">2024-11-20T07:15:52Z</dcterms:modified>
</cp:coreProperties>
</file>